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8445" activeTab="2"/>
  </bookViews>
  <sheets>
    <sheet name="2020" sheetId="1" r:id="rId1"/>
    <sheet name="735000" sheetId="2" r:id="rId2"/>
    <sheet name="საჭიროება მინიმუმ" sheetId="3" r:id="rId3"/>
  </sheets>
  <calcPr calcId="145621"/>
</workbook>
</file>

<file path=xl/calcChain.xml><?xml version="1.0" encoding="utf-8"?>
<calcChain xmlns="http://schemas.openxmlformats.org/spreadsheetml/2006/main">
  <c r="D13" i="3" l="1"/>
  <c r="C13" i="3"/>
  <c r="D10" i="3"/>
  <c r="D5" i="3" s="1"/>
  <c r="C5" i="3"/>
  <c r="F16" i="1"/>
  <c r="F13" i="1"/>
  <c r="F18" i="1" s="1"/>
  <c r="F14" i="1"/>
  <c r="F9" i="1"/>
  <c r="E3" i="1"/>
  <c r="F7" i="1"/>
  <c r="D3" i="1"/>
  <c r="F4" i="1"/>
  <c r="F11" i="1" s="1"/>
  <c r="C15" i="2" l="1"/>
  <c r="C16" i="2" s="1"/>
  <c r="B15" i="2"/>
  <c r="D12" i="1" l="1"/>
  <c r="E12" i="1"/>
  <c r="C12" i="1"/>
  <c r="C3" i="1"/>
</calcChain>
</file>

<file path=xl/sharedStrings.xml><?xml version="1.0" encoding="utf-8"?>
<sst xmlns="http://schemas.openxmlformats.org/spreadsheetml/2006/main" count="69" uniqueCount="44">
  <si>
    <t>ტუბერკულოზის მართვა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</si>
  <si>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</si>
  <si>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სააგენტო</t>
  </si>
  <si>
    <t>ლაბორატორიული კონტროლი და ნახველის ლოჯისტიკა</t>
  </si>
  <si>
    <t>NCDC</t>
  </si>
  <si>
    <t>სტაციონარული მომსახურება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</si>
  <si>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</si>
  <si>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</si>
  <si>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</si>
  <si>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სულ</t>
  </si>
  <si>
    <t>MOF 2020</t>
  </si>
  <si>
    <t>აივ ინფექცია/შიდსის მართვა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</si>
  <si>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</si>
  <si>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</si>
  <si>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</si>
  <si>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</si>
  <si>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NCDC/გლობალი</t>
  </si>
  <si>
    <t>N</t>
  </si>
  <si>
    <t>აივ პრევენციული ღონისძიებები ნიმ-ებში</t>
  </si>
  <si>
    <t>სგგი დიაგნოსტიკა და მკურნალობა მსმ-ებში</t>
  </si>
  <si>
    <t>აივ პრევენციული ღონისძიებები კსმ ქალებში</t>
  </si>
  <si>
    <t>სგგი დიაგნოსტიკა და მკურნალობა კსმ ქალებში</t>
  </si>
  <si>
    <t>ექსპოზიციის წინა პროფილაქტიკის ლაბორატორიული და კლინიკური დიაგნოსტიკა</t>
  </si>
  <si>
    <t>აივ ინფექცია/შიდსით ავადმყოფთა პალიატიური მოვლა</t>
  </si>
  <si>
    <t>ლარი</t>
  </si>
  <si>
    <t>სახ. დაფინანსება</t>
  </si>
  <si>
    <t>სხვაობა</t>
  </si>
  <si>
    <t>განმახორციელებელი</t>
  </si>
  <si>
    <t xml:space="preserve">2020 MOH </t>
  </si>
  <si>
    <r>
      <t xml:space="preserve">აივ-ინფექციის/შიდსის სამკურნალო პირველი </t>
    </r>
    <r>
      <rPr>
        <sz val="10"/>
        <color theme="1"/>
        <rFont val="Sylfaen"/>
        <family val="1"/>
        <charset val="204"/>
      </rPr>
      <t>და</t>
    </r>
    <r>
      <rPr>
        <sz val="10"/>
        <rFont val="Sylfaen"/>
        <family val="1"/>
      </rPr>
      <t xml:space="preserve"> მეორე რიგის მედიკამენტების შესყიდვა </t>
    </r>
  </si>
  <si>
    <t xml:space="preserve">ტუბერკულოზის სამკურნალო პირველი და მეორე რიგის მედიკამენტების შესყიდვა </t>
  </si>
  <si>
    <t xml:space="preserve">*პრეპი გამოკლებულია რადგან ამბ-შია გათვალისწინებული </t>
  </si>
  <si>
    <t>5. სხვა ღონისძიებები</t>
  </si>
  <si>
    <t xml:space="preserve"> ჭერს ზემოთ წარდგენილი და დამტკიცებული:</t>
  </si>
  <si>
    <t>რეალური საჭიროება (გლობალის ღონისძიებების გადმობარება)</t>
  </si>
  <si>
    <t>ემატება კულტურალური (MGIT) ლაბორატორიული გამოკვლევები, რასაც დასჭირდება დამატებით  361,200 ლარი</t>
  </si>
  <si>
    <t>განმარტება</t>
  </si>
  <si>
    <t xml:space="preserve">არვ მონიტორინგის მობილური ბრიგადები </t>
  </si>
  <si>
    <t>აივ ინფექცია/შიდსით ავადმყოფთა ბინაზე მოვლა</t>
  </si>
  <si>
    <t xml:space="preserve">2 400 000 ლარი დაემატა - CD4 რაოდენობის განმსაზღვრელი ტესტ-სისტემების, 
ვირუსული დატვირთვის განმსაზღვრელი (PCR) ტესტ-სისტემების და
აივ რეზისტენტობის განმსაზღვრელი ტესტ-სისტემების შეძენაზე; 1 200 000 არვ მონიტორინგის ტესტ სისტემების შესყიდვა
</t>
  </si>
  <si>
    <t>II რიგის მედიკამენტების შეძენაზე თანადაფინანსების პროცენტის მატება, ასევე მკურნალობის რეჟიმების ცვლილება, რამაც გაზარდა ძვირადღირებული მედიკამენტის მოხმარება.</t>
  </si>
  <si>
    <t>II რიგის მედიკამენტების შეძენაზე თანადაფინანსების პროცენტის მატება</t>
  </si>
  <si>
    <t xml:space="preserve"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</t>
  </si>
  <si>
    <t>735 000 წარვადგინეთ მაგრამ ბიუჯეტის ცხრილში არაა?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</si>
</sst>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_);_(* \(#,##0\);_(* &quot;-&quot;??_);_(@_)"/>
    <numFmt numFmtId="166" formatCode="_-* #,##0.00\ _L_a_r_i_-;\-* #,##0.00\ _L_a_r_i_-;_-* &quot;-&quot;??\ _L_a_r_i_-;_-@_-"/>
    <numFmt numFmtId="167" formatCode="_-* #,##0\ _L_a_r_i_-;\-* #,##0\ _L_a_r_i_-;_-* &quot;-&quot;??\ _L_a_r_i_-;_-@_-"/>
  </numFmts>
  <fonts count="24" x14ac:knownFonts="1">
    <font>
      <sz val="11"/>
      <color theme="1"/>
      <name val="Calibri"/>
      <family val="2"/>
      <charset val="1"/>
      <scheme val="minor"/>
    </font>
    <font>
      <b/>
      <sz val="12"/>
      <name val="Sylfae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10"/>
      <name val="Sylfaen"/>
      <family val="1"/>
    </font>
    <font>
      <sz val="10"/>
      <color theme="1"/>
      <name val="Sylfaen"/>
      <family val="1"/>
      <charset val="204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Sylfaen"/>
      <family val="1"/>
    </font>
    <font>
      <sz val="9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color rgb="FFFF0000"/>
      <name val="Sylfaen"/>
      <family val="1"/>
    </font>
    <font>
      <b/>
      <sz val="1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166" fontId="5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8" fillId="0" borderId="1" xfId="2" applyFont="1" applyBorder="1" applyAlignment="1">
      <alignment wrapText="1"/>
    </xf>
    <xf numFmtId="165" fontId="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167" fontId="0" fillId="0" borderId="0" xfId="3" applyNumberFormat="1" applyFont="1"/>
    <xf numFmtId="165" fontId="5" fillId="0" borderId="0" xfId="1" applyNumberFormat="1"/>
    <xf numFmtId="0" fontId="5" fillId="0" borderId="0" xfId="1" applyFont="1"/>
    <xf numFmtId="167" fontId="4" fillId="0" borderId="0" xfId="3" applyNumberFormat="1" applyFont="1"/>
    <xf numFmtId="0" fontId="0" fillId="0" borderId="0" xfId="1" applyFont="1"/>
    <xf numFmtId="0" fontId="9" fillId="0" borderId="1" xfId="0" applyFont="1" applyFill="1" applyBorder="1" applyAlignment="1">
      <alignment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/>
    <xf numFmtId="0" fontId="11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5" fillId="0" borderId="0" xfId="1" applyNumberFormat="1"/>
    <xf numFmtId="0" fontId="19" fillId="3" borderId="1" xfId="0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5" fillId="0" borderId="1" xfId="0" applyFont="1" applyBorder="1" applyAlignment="1">
      <alignment wrapText="1"/>
    </xf>
    <xf numFmtId="164" fontId="20" fillId="3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164" fontId="18" fillId="3" borderId="1" xfId="0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5" workbookViewId="0">
      <selection activeCell="L14" sqref="L14"/>
    </sheetView>
  </sheetViews>
  <sheetFormatPr defaultRowHeight="15" x14ac:dyDescent="0.25"/>
  <cols>
    <col min="1" max="1" width="5.28515625" customWidth="1"/>
    <col min="2" max="2" width="81" customWidth="1"/>
    <col min="3" max="3" width="12" customWidth="1"/>
    <col min="4" max="4" width="17.7109375" customWidth="1"/>
    <col min="5" max="5" width="16.140625" customWidth="1"/>
    <col min="6" max="6" width="12.5703125" customWidth="1"/>
    <col min="7" max="7" width="19.7109375" customWidth="1"/>
    <col min="10" max="11" width="11.42578125" bestFit="1" customWidth="1"/>
  </cols>
  <sheetData>
    <row r="1" spans="1:11" x14ac:dyDescent="0.25">
      <c r="B1" s="32" t="s">
        <v>33</v>
      </c>
    </row>
    <row r="2" spans="1:11" x14ac:dyDescent="0.25">
      <c r="C2" s="6">
        <v>2019</v>
      </c>
      <c r="D2" s="6" t="s">
        <v>28</v>
      </c>
      <c r="E2" s="6" t="s">
        <v>10</v>
      </c>
    </row>
    <row r="3" spans="1:11" ht="30.75" customHeight="1" x14ac:dyDescent="0.25">
      <c r="A3" s="1" t="s">
        <v>17</v>
      </c>
      <c r="B3" s="1" t="s">
        <v>0</v>
      </c>
      <c r="C3" s="24">
        <f>SUM(C4:C10)</f>
        <v>15670</v>
      </c>
      <c r="D3" s="24">
        <f>D4+D7+D8+D9+D10</f>
        <v>17028000</v>
      </c>
      <c r="E3" s="24">
        <f>E4+E7+E9+E10</f>
        <v>16000000</v>
      </c>
      <c r="F3" s="1" t="s">
        <v>26</v>
      </c>
      <c r="G3" s="34" t="s">
        <v>27</v>
      </c>
    </row>
    <row r="4" spans="1:11" ht="33.75" customHeight="1" x14ac:dyDescent="0.25">
      <c r="A4" s="9">
        <v>1</v>
      </c>
      <c r="B4" s="29" t="s">
        <v>1</v>
      </c>
      <c r="C4" s="4">
        <v>3121</v>
      </c>
      <c r="D4" s="70">
        <v>12939000</v>
      </c>
      <c r="E4" s="70">
        <v>12800000</v>
      </c>
      <c r="F4" s="70">
        <f>D4-E4</f>
        <v>139000</v>
      </c>
      <c r="G4" s="64" t="s">
        <v>2</v>
      </c>
    </row>
    <row r="5" spans="1:11" x14ac:dyDescent="0.25">
      <c r="A5" s="9">
        <v>2</v>
      </c>
      <c r="B5" s="29" t="s">
        <v>5</v>
      </c>
      <c r="C5" s="4">
        <v>9500</v>
      </c>
      <c r="D5" s="71"/>
      <c r="E5" s="71"/>
      <c r="F5" s="71"/>
      <c r="G5" s="73"/>
    </row>
    <row r="6" spans="1:11" ht="30" x14ac:dyDescent="0.25">
      <c r="A6" s="9">
        <v>3</v>
      </c>
      <c r="B6" s="29" t="s">
        <v>6</v>
      </c>
      <c r="C6" s="4">
        <v>39.200000000000003</v>
      </c>
      <c r="D6" s="72"/>
      <c r="E6" s="72"/>
      <c r="F6" s="72"/>
      <c r="G6" s="65"/>
    </row>
    <row r="7" spans="1:11" x14ac:dyDescent="0.25">
      <c r="A7" s="9">
        <v>4</v>
      </c>
      <c r="B7" s="29" t="s">
        <v>7</v>
      </c>
      <c r="C7" s="8">
        <v>37.799999999999997</v>
      </c>
      <c r="D7" s="70">
        <v>1787000</v>
      </c>
      <c r="E7" s="70">
        <v>1500000</v>
      </c>
      <c r="F7" s="70">
        <f>D7-E7</f>
        <v>287000</v>
      </c>
      <c r="G7" s="68" t="s">
        <v>4</v>
      </c>
      <c r="J7" s="23"/>
    </row>
    <row r="8" spans="1:11" x14ac:dyDescent="0.25">
      <c r="A8" s="9">
        <v>5</v>
      </c>
      <c r="B8" s="29" t="s">
        <v>3</v>
      </c>
      <c r="C8" s="8">
        <v>1312</v>
      </c>
      <c r="D8" s="72"/>
      <c r="E8" s="72"/>
      <c r="F8" s="71"/>
      <c r="G8" s="69"/>
    </row>
    <row r="9" spans="1:11" x14ac:dyDescent="0.25">
      <c r="A9" s="9">
        <v>6</v>
      </c>
      <c r="B9" s="29" t="s">
        <v>30</v>
      </c>
      <c r="C9" s="4">
        <v>1250</v>
      </c>
      <c r="D9" s="70">
        <v>2302000</v>
      </c>
      <c r="E9" s="70">
        <v>1700000</v>
      </c>
      <c r="F9" s="70">
        <f>D9-E9</f>
        <v>602000</v>
      </c>
      <c r="G9" s="74" t="s">
        <v>16</v>
      </c>
      <c r="J9" s="23"/>
    </row>
    <row r="10" spans="1:11" ht="42" customHeight="1" x14ac:dyDescent="0.25">
      <c r="A10" s="9">
        <v>7</v>
      </c>
      <c r="B10" s="29" t="s">
        <v>8</v>
      </c>
      <c r="C10" s="4">
        <v>410</v>
      </c>
      <c r="D10" s="72"/>
      <c r="E10" s="72"/>
      <c r="F10" s="71"/>
      <c r="G10" s="75"/>
    </row>
    <row r="11" spans="1:11" ht="18" x14ac:dyDescent="0.25">
      <c r="A11" s="1"/>
      <c r="B11" s="1" t="s">
        <v>9</v>
      </c>
      <c r="C11" s="1"/>
      <c r="D11" s="1"/>
      <c r="E11" s="1"/>
      <c r="F11" s="2">
        <f>F4+F7+F9</f>
        <v>1028000</v>
      </c>
      <c r="G11" s="1"/>
    </row>
    <row r="12" spans="1:11" ht="18" x14ac:dyDescent="0.25">
      <c r="A12" s="1" t="s">
        <v>17</v>
      </c>
      <c r="B12" s="1" t="s">
        <v>11</v>
      </c>
      <c r="C12" s="2">
        <f>C13+C14+C15+C16</f>
        <v>12520</v>
      </c>
      <c r="D12" s="2">
        <f>D13+D14+D16+D17</f>
        <v>14443000</v>
      </c>
      <c r="E12" s="2">
        <f>E13+E14+E16+E17</f>
        <v>12500000</v>
      </c>
      <c r="F12" s="1"/>
      <c r="G12" s="1"/>
    </row>
    <row r="13" spans="1:11" ht="60" x14ac:dyDescent="0.25">
      <c r="A13" s="9">
        <v>1</v>
      </c>
      <c r="B13" s="29" t="s">
        <v>12</v>
      </c>
      <c r="C13" s="3">
        <v>3880</v>
      </c>
      <c r="D13" s="3">
        <v>4679000</v>
      </c>
      <c r="E13" s="3">
        <v>3150000</v>
      </c>
      <c r="F13" s="26">
        <f>D13-E13</f>
        <v>1529000</v>
      </c>
      <c r="G13" s="28" t="s">
        <v>4</v>
      </c>
      <c r="J13" s="27"/>
    </row>
    <row r="14" spans="1:11" ht="24" customHeight="1" x14ac:dyDescent="0.25">
      <c r="A14" s="9">
        <v>2</v>
      </c>
      <c r="B14" s="29" t="s">
        <v>13</v>
      </c>
      <c r="C14" s="7">
        <v>4000</v>
      </c>
      <c r="D14" s="66">
        <v>6610000</v>
      </c>
      <c r="E14" s="66">
        <v>6200000</v>
      </c>
      <c r="F14" s="70">
        <f>D14-E14</f>
        <v>410000</v>
      </c>
      <c r="G14" s="64" t="s">
        <v>2</v>
      </c>
      <c r="K14" s="27"/>
    </row>
    <row r="15" spans="1:11" x14ac:dyDescent="0.25">
      <c r="A15" s="9">
        <v>3</v>
      </c>
      <c r="B15" s="29" t="s">
        <v>14</v>
      </c>
      <c r="C15" s="7">
        <v>2450</v>
      </c>
      <c r="D15" s="67"/>
      <c r="E15" s="67"/>
      <c r="F15" s="71"/>
      <c r="G15" s="65"/>
    </row>
    <row r="16" spans="1:11" ht="24" customHeight="1" x14ac:dyDescent="0.25">
      <c r="A16" s="9">
        <v>4</v>
      </c>
      <c r="B16" s="29" t="s">
        <v>29</v>
      </c>
      <c r="C16" s="3">
        <v>2190</v>
      </c>
      <c r="D16" s="3">
        <v>3154000</v>
      </c>
      <c r="E16" s="3">
        <v>3150000</v>
      </c>
      <c r="F16" s="3">
        <f>D16-E16</f>
        <v>4000</v>
      </c>
      <c r="G16" s="25" t="s">
        <v>16</v>
      </c>
    </row>
    <row r="17" spans="1:10" ht="51.75" customHeight="1" x14ac:dyDescent="0.25">
      <c r="A17" s="9">
        <v>5</v>
      </c>
      <c r="B17" s="30" t="s">
        <v>15</v>
      </c>
      <c r="C17" s="5"/>
      <c r="D17" s="3"/>
      <c r="E17" s="3"/>
      <c r="F17" s="3"/>
      <c r="G17" s="30" t="s">
        <v>43</v>
      </c>
      <c r="H17" s="31"/>
      <c r="I17" s="31"/>
    </row>
    <row r="18" spans="1:10" ht="18" x14ac:dyDescent="0.25">
      <c r="A18" s="1"/>
      <c r="B18" s="1" t="s">
        <v>9</v>
      </c>
      <c r="C18" s="1"/>
      <c r="D18" s="1"/>
      <c r="E18" s="1"/>
      <c r="F18" s="2">
        <f>F13+F14+F16</f>
        <v>1943000</v>
      </c>
      <c r="G18" s="1"/>
      <c r="J18" s="27"/>
    </row>
  </sheetData>
  <mergeCells count="16">
    <mergeCell ref="G14:G15"/>
    <mergeCell ref="D14:D15"/>
    <mergeCell ref="E14:E15"/>
    <mergeCell ref="G7:G8"/>
    <mergeCell ref="D4:D6"/>
    <mergeCell ref="G4:G6"/>
    <mergeCell ref="E4:E6"/>
    <mergeCell ref="F4:F6"/>
    <mergeCell ref="F7:F8"/>
    <mergeCell ref="F9:F10"/>
    <mergeCell ref="D7:D8"/>
    <mergeCell ref="E7:E8"/>
    <mergeCell ref="D9:D10"/>
    <mergeCell ref="E9:E10"/>
    <mergeCell ref="G9:G10"/>
    <mergeCell ref="F14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workbookViewId="0">
      <selection activeCell="H13" sqref="H13"/>
    </sheetView>
  </sheetViews>
  <sheetFormatPr defaultRowHeight="15" x14ac:dyDescent="0.25"/>
  <cols>
    <col min="1" max="1" width="42.7109375" customWidth="1"/>
    <col min="2" max="2" width="9.140625" customWidth="1"/>
    <col min="3" max="3" width="13" customWidth="1"/>
  </cols>
  <sheetData>
    <row r="5" spans="1:10" x14ac:dyDescent="0.25">
      <c r="A5" s="76" t="s">
        <v>32</v>
      </c>
      <c r="B5" s="76"/>
      <c r="C5" s="76"/>
      <c r="D5" s="76"/>
      <c r="E5" s="10"/>
      <c r="F5" s="10"/>
      <c r="G5" s="10"/>
      <c r="H5" s="10"/>
      <c r="I5" s="10"/>
      <c r="J5" s="10"/>
    </row>
    <row r="6" spans="1:10" x14ac:dyDescent="0.25">
      <c r="E6" s="10"/>
      <c r="F6" s="10"/>
      <c r="G6" s="10"/>
      <c r="H6" s="10"/>
      <c r="I6" s="10"/>
      <c r="J6" s="10"/>
    </row>
    <row r="7" spans="1:10" x14ac:dyDescent="0.25">
      <c r="A7" s="11" t="s">
        <v>25</v>
      </c>
      <c r="B7" s="12">
        <v>2019</v>
      </c>
      <c r="C7" s="12">
        <v>2020</v>
      </c>
      <c r="E7" s="10"/>
      <c r="F7" s="10"/>
      <c r="G7" s="10"/>
      <c r="H7" s="10"/>
      <c r="I7" s="10"/>
      <c r="J7" s="10"/>
    </row>
    <row r="8" spans="1:10" x14ac:dyDescent="0.25">
      <c r="A8" s="11"/>
      <c r="B8" s="77" t="s">
        <v>24</v>
      </c>
      <c r="C8" s="77"/>
      <c r="E8" s="10"/>
      <c r="F8" s="10"/>
      <c r="G8" s="10"/>
      <c r="H8" s="10"/>
      <c r="I8" s="10"/>
      <c r="J8" s="10"/>
    </row>
    <row r="9" spans="1:10" x14ac:dyDescent="0.25">
      <c r="A9" s="13" t="s">
        <v>18</v>
      </c>
      <c r="B9" s="56">
        <v>0</v>
      </c>
      <c r="C9" s="60">
        <v>400000</v>
      </c>
      <c r="E9" s="10"/>
      <c r="F9" s="10"/>
      <c r="G9" s="10"/>
      <c r="H9" s="10"/>
      <c r="I9" s="10"/>
      <c r="J9" s="10"/>
    </row>
    <row r="10" spans="1:10" x14ac:dyDescent="0.25">
      <c r="A10" s="22" t="s">
        <v>19</v>
      </c>
      <c r="B10" s="59"/>
      <c r="C10" s="61">
        <v>150000</v>
      </c>
      <c r="E10" s="36"/>
      <c r="F10" s="18"/>
      <c r="G10" s="10"/>
      <c r="H10" s="10"/>
      <c r="I10" s="10"/>
      <c r="J10" s="10"/>
    </row>
    <row r="11" spans="1:10" x14ac:dyDescent="0.25">
      <c r="A11" s="15" t="s">
        <v>20</v>
      </c>
      <c r="B11" s="58">
        <v>0</v>
      </c>
      <c r="C11" s="62">
        <v>0</v>
      </c>
      <c r="E11" s="10"/>
      <c r="F11" s="10"/>
      <c r="G11" s="10"/>
      <c r="H11" s="10"/>
      <c r="I11" s="10"/>
      <c r="J11" s="10"/>
    </row>
    <row r="12" spans="1:10" ht="16.5" customHeight="1" x14ac:dyDescent="0.25">
      <c r="A12" s="22" t="s">
        <v>21</v>
      </c>
      <c r="B12" s="57">
        <v>0</v>
      </c>
      <c r="C12" s="61">
        <v>100000</v>
      </c>
      <c r="E12" s="10"/>
      <c r="F12" s="10"/>
      <c r="G12" s="10"/>
      <c r="H12" s="10"/>
      <c r="I12" s="10"/>
      <c r="J12" s="10"/>
    </row>
    <row r="13" spans="1:10" ht="28.5" customHeight="1" x14ac:dyDescent="0.25">
      <c r="A13" s="22" t="s">
        <v>22</v>
      </c>
      <c r="B13" s="59">
        <v>105000</v>
      </c>
      <c r="C13" s="63">
        <v>160000</v>
      </c>
      <c r="E13" s="10"/>
      <c r="F13" s="10"/>
      <c r="G13" s="10"/>
      <c r="H13" s="10"/>
      <c r="I13" s="10"/>
      <c r="J13" s="10"/>
    </row>
    <row r="14" spans="1:10" ht="26.25" x14ac:dyDescent="0.25">
      <c r="A14" s="22" t="s">
        <v>23</v>
      </c>
      <c r="B14" s="59"/>
      <c r="C14" s="63">
        <v>85000</v>
      </c>
      <c r="E14" s="10"/>
      <c r="F14" s="10"/>
      <c r="G14" s="10"/>
      <c r="H14" s="10"/>
      <c r="I14" s="10"/>
      <c r="J14" s="10"/>
    </row>
    <row r="15" spans="1:10" x14ac:dyDescent="0.25">
      <c r="A15" s="16" t="s">
        <v>9</v>
      </c>
      <c r="B15" s="14">
        <f t="shared" ref="B15:C15" si="0">SUM(B9:B14)</f>
        <v>105000</v>
      </c>
      <c r="C15" s="60">
        <f t="shared" si="0"/>
        <v>895000</v>
      </c>
      <c r="E15" s="10"/>
      <c r="F15" s="10"/>
      <c r="G15" s="10"/>
      <c r="H15" s="10"/>
      <c r="I15" s="10"/>
      <c r="J15" s="10"/>
    </row>
    <row r="16" spans="1:10" x14ac:dyDescent="0.25">
      <c r="A16" s="10"/>
      <c r="B16" s="10"/>
      <c r="C16" s="20">
        <f>C15-C13</f>
        <v>735000</v>
      </c>
      <c r="D16" s="19"/>
      <c r="E16" s="10"/>
      <c r="F16" s="10"/>
      <c r="G16" s="10"/>
      <c r="H16" s="10"/>
      <c r="I16" s="10"/>
      <c r="J16" s="10"/>
    </row>
    <row r="17" spans="1:10" x14ac:dyDescent="0.25">
      <c r="A17" s="21" t="s">
        <v>31</v>
      </c>
      <c r="B17" s="10"/>
      <c r="C17" s="17"/>
      <c r="D17" s="10"/>
      <c r="E17" s="10"/>
      <c r="F17" s="10"/>
      <c r="G17" s="10"/>
      <c r="H17" s="10"/>
      <c r="I17" s="10"/>
      <c r="J17" s="10"/>
    </row>
    <row r="18" spans="1:10" x14ac:dyDescent="0.25">
      <c r="A18" s="10"/>
      <c r="B18" s="10"/>
      <c r="C18" s="17"/>
      <c r="D18" s="10"/>
      <c r="E18" s="10"/>
      <c r="F18" s="10"/>
      <c r="G18" s="10"/>
      <c r="H18" s="10"/>
      <c r="I18" s="10"/>
      <c r="J18" s="10"/>
    </row>
  </sheetData>
  <mergeCells count="2">
    <mergeCell ref="A5:D5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tabSelected="1" topLeftCell="A2" workbookViewId="0">
      <selection activeCell="D14" sqref="D14:D18"/>
    </sheetView>
  </sheetViews>
  <sheetFormatPr defaultRowHeight="15" x14ac:dyDescent="0.25"/>
  <cols>
    <col min="1" max="1" width="5.7109375" customWidth="1"/>
    <col min="2" max="2" width="44.42578125" customWidth="1"/>
    <col min="3" max="3" width="11.42578125" customWidth="1"/>
    <col min="4" max="4" width="13.5703125" customWidth="1"/>
    <col min="5" max="5" width="28.85546875" customWidth="1"/>
  </cols>
  <sheetData>
    <row r="3" spans="1:7" x14ac:dyDescent="0.25">
      <c r="B3" s="32" t="s">
        <v>34</v>
      </c>
      <c r="C3" s="32"/>
    </row>
    <row r="4" spans="1:7" x14ac:dyDescent="0.25">
      <c r="B4" s="32"/>
      <c r="C4" s="35">
        <v>2019</v>
      </c>
      <c r="D4" s="35">
        <v>2020</v>
      </c>
    </row>
    <row r="5" spans="1:7" x14ac:dyDescent="0.25">
      <c r="A5" s="51" t="s">
        <v>17</v>
      </c>
      <c r="B5" s="52" t="s">
        <v>0</v>
      </c>
      <c r="C5" s="53">
        <f>SUM(C6:C12)</f>
        <v>15670</v>
      </c>
      <c r="D5" s="53">
        <f>D6+D7+D8+D9+D10+D11+D12</f>
        <v>16673200</v>
      </c>
      <c r="E5" s="54" t="s">
        <v>36</v>
      </c>
    </row>
    <row r="6" spans="1:7" ht="51" x14ac:dyDescent="0.25">
      <c r="A6" s="9">
        <v>1</v>
      </c>
      <c r="B6" s="37" t="s">
        <v>1</v>
      </c>
      <c r="C6" s="38">
        <v>3121</v>
      </c>
      <c r="D6" s="38">
        <v>3121000</v>
      </c>
      <c r="E6" s="39"/>
    </row>
    <row r="7" spans="1:7" x14ac:dyDescent="0.25">
      <c r="A7" s="9">
        <v>2</v>
      </c>
      <c r="B7" s="37" t="s">
        <v>5</v>
      </c>
      <c r="C7" s="38">
        <v>9500</v>
      </c>
      <c r="D7" s="38">
        <v>9500000</v>
      </c>
      <c r="E7" s="39"/>
    </row>
    <row r="8" spans="1:7" ht="38.25" x14ac:dyDescent="0.25">
      <c r="A8" s="9">
        <v>3</v>
      </c>
      <c r="B8" s="37" t="s">
        <v>6</v>
      </c>
      <c r="C8" s="38">
        <v>39.200000000000003</v>
      </c>
      <c r="D8" s="38">
        <v>39200</v>
      </c>
      <c r="E8" s="40"/>
      <c r="F8" s="33"/>
      <c r="G8" s="33"/>
    </row>
    <row r="9" spans="1:7" ht="25.5" x14ac:dyDescent="0.25">
      <c r="A9" s="9">
        <v>4</v>
      </c>
      <c r="B9" s="37" t="s">
        <v>7</v>
      </c>
      <c r="C9" s="41">
        <v>37.799999999999997</v>
      </c>
      <c r="D9" s="42">
        <v>37800</v>
      </c>
      <c r="E9" s="39"/>
    </row>
    <row r="10" spans="1:7" ht="48.75" x14ac:dyDescent="0.25">
      <c r="A10" s="9">
        <v>5</v>
      </c>
      <c r="B10" s="37" t="s">
        <v>3</v>
      </c>
      <c r="C10" s="41">
        <v>1312</v>
      </c>
      <c r="D10" s="43">
        <f>1312000+361200</f>
        <v>1673200</v>
      </c>
      <c r="E10" s="44" t="s">
        <v>35</v>
      </c>
    </row>
    <row r="11" spans="1:7" ht="71.25" customHeight="1" x14ac:dyDescent="0.25">
      <c r="A11" s="9">
        <v>6</v>
      </c>
      <c r="B11" s="37" t="s">
        <v>30</v>
      </c>
      <c r="C11" s="38">
        <v>1250</v>
      </c>
      <c r="D11" s="45">
        <v>1892000</v>
      </c>
      <c r="E11" s="44" t="s">
        <v>40</v>
      </c>
    </row>
    <row r="12" spans="1:7" ht="63.75" x14ac:dyDescent="0.25">
      <c r="A12" s="9">
        <v>7</v>
      </c>
      <c r="B12" s="37" t="s">
        <v>8</v>
      </c>
      <c r="C12" s="38">
        <v>410</v>
      </c>
      <c r="D12" s="38">
        <v>410000</v>
      </c>
      <c r="E12" s="39"/>
    </row>
    <row r="13" spans="1:7" x14ac:dyDescent="0.25">
      <c r="A13" s="52" t="s">
        <v>17</v>
      </c>
      <c r="B13" s="52" t="s">
        <v>11</v>
      </c>
      <c r="C13" s="54">
        <f>C14+C15+C16+C17</f>
        <v>12520</v>
      </c>
      <c r="D13" s="55">
        <f>D14+D15+D17+D18+D23</f>
        <v>15378000</v>
      </c>
      <c r="E13" s="52" t="s">
        <v>36</v>
      </c>
    </row>
    <row r="14" spans="1:7" ht="147.75" customHeight="1" x14ac:dyDescent="0.25">
      <c r="A14" s="9">
        <v>1</v>
      </c>
      <c r="B14" s="29" t="s">
        <v>12</v>
      </c>
      <c r="C14" s="3">
        <v>3880</v>
      </c>
      <c r="D14" s="46">
        <v>4679000</v>
      </c>
      <c r="E14" s="44" t="s">
        <v>39</v>
      </c>
    </row>
    <row r="15" spans="1:7" ht="45" x14ac:dyDescent="0.25">
      <c r="A15" s="9">
        <v>2</v>
      </c>
      <c r="B15" s="29" t="s">
        <v>13</v>
      </c>
      <c r="C15" s="7">
        <v>4000</v>
      </c>
      <c r="D15" s="78">
        <v>6610000</v>
      </c>
      <c r="E15" s="5"/>
    </row>
    <row r="16" spans="1:7" ht="45" x14ac:dyDescent="0.25">
      <c r="A16" s="9">
        <v>3</v>
      </c>
      <c r="B16" s="29" t="s">
        <v>14</v>
      </c>
      <c r="C16" s="7">
        <v>2450</v>
      </c>
      <c r="D16" s="79"/>
      <c r="E16" s="5"/>
    </row>
    <row r="17" spans="1:5" ht="36.75" x14ac:dyDescent="0.25">
      <c r="A17" s="9">
        <v>4</v>
      </c>
      <c r="B17" s="29" t="s">
        <v>29</v>
      </c>
      <c r="C17" s="3">
        <v>2190</v>
      </c>
      <c r="D17" s="46">
        <v>3154000</v>
      </c>
      <c r="E17" s="44" t="s">
        <v>41</v>
      </c>
    </row>
    <row r="18" spans="1:5" ht="60" x14ac:dyDescent="0.25">
      <c r="A18" s="9">
        <v>5</v>
      </c>
      <c r="B18" s="30" t="s">
        <v>42</v>
      </c>
      <c r="C18" s="5"/>
      <c r="D18" s="46">
        <v>735000</v>
      </c>
      <c r="E18" s="5"/>
    </row>
    <row r="19" spans="1:5" ht="18" x14ac:dyDescent="0.25">
      <c r="A19" s="9">
        <v>5.0999999999999996</v>
      </c>
      <c r="B19" s="30" t="s">
        <v>18</v>
      </c>
      <c r="C19" s="47"/>
      <c r="D19" s="9">
        <v>400000</v>
      </c>
      <c r="E19" s="5"/>
    </row>
    <row r="20" spans="1:5" x14ac:dyDescent="0.25">
      <c r="A20" s="9">
        <v>5.2</v>
      </c>
      <c r="B20" s="30" t="s">
        <v>19</v>
      </c>
      <c r="C20" s="5"/>
      <c r="D20" s="9">
        <v>150000</v>
      </c>
      <c r="E20" s="5"/>
    </row>
    <row r="21" spans="1:5" x14ac:dyDescent="0.25">
      <c r="A21" s="9">
        <v>5.3</v>
      </c>
      <c r="B21" s="30" t="s">
        <v>21</v>
      </c>
      <c r="C21" s="5"/>
      <c r="D21" s="9">
        <v>100000</v>
      </c>
      <c r="E21" s="5"/>
    </row>
    <row r="22" spans="1:5" ht="22.5" customHeight="1" x14ac:dyDescent="0.25">
      <c r="A22" s="9">
        <v>5.4</v>
      </c>
      <c r="B22" s="30" t="s">
        <v>38</v>
      </c>
      <c r="C22" s="5"/>
      <c r="D22" s="9">
        <v>85000</v>
      </c>
      <c r="E22" s="5"/>
    </row>
    <row r="23" spans="1:5" x14ac:dyDescent="0.25">
      <c r="A23" s="9">
        <v>6</v>
      </c>
      <c r="B23" s="48" t="s">
        <v>37</v>
      </c>
      <c r="C23" s="49"/>
      <c r="D23" s="50">
        <v>200000</v>
      </c>
      <c r="E23" s="5"/>
    </row>
  </sheetData>
  <mergeCells count="1">
    <mergeCell ref="D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735000</vt:lpstr>
      <vt:lpstr>საჭიროება მინიმუმ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Ia Kamarauli</cp:lastModifiedBy>
  <dcterms:created xsi:type="dcterms:W3CDTF">2019-10-07T08:55:31Z</dcterms:created>
  <dcterms:modified xsi:type="dcterms:W3CDTF">2019-10-07T13:10:47Z</dcterms:modified>
</cp:coreProperties>
</file>